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<sst xmlns="http://schemas.openxmlformats.org/spreadsheetml/2006/main" count="136" uniqueCount="106">
  <si>
    <t>References</t>
  </si>
  <si>
    <t>QTY</t>
  </si>
  <si>
    <t>Value</t>
  </si>
  <si>
    <t>Footprint</t>
  </si>
  <si>
    <t>Manufacturer</t>
  </si>
  <si>
    <t>Mfg Part #</t>
  </si>
  <si>
    <t>Distributor</t>
  </si>
  <si>
    <t>Extra %</t>
  </si>
  <si>
    <t>Distributor PN</t>
  </si>
  <si>
    <t>unit cost</t>
  </si>
  <si>
    <t>total cost</t>
  </si>
  <si>
    <t>BT1</t>
  </si>
  <si>
    <t>Battery_Cell</t>
  </si>
  <si>
    <t>12BH321P-GR</t>
  </si>
  <si>
    <t xml:space="preserve"> Eagle Plastic Devices</t>
  </si>
  <si>
    <t>Mouser</t>
  </si>
  <si>
    <t>C1 C2 C5</t>
  </si>
  <si>
    <t>10uF 6.3v</t>
  </si>
  <si>
    <t>C_0603</t>
  </si>
  <si>
    <t>wurth</t>
  </si>
  <si>
    <t>710-885012106006</t>
  </si>
  <si>
    <t>C14</t>
  </si>
  <si>
    <t>2.2uF</t>
  </si>
  <si>
    <t>Wurth</t>
  </si>
  <si>
    <t>710-885012106011</t>
  </si>
  <si>
    <t>D1 D2 D3</t>
  </si>
  <si>
    <t>D_Schottky</t>
  </si>
  <si>
    <t>D_SOD-123</t>
  </si>
  <si>
    <t>MCC</t>
  </si>
  <si>
    <t>MBR0520-TP</t>
  </si>
  <si>
    <t>833-MBR0520-TP</t>
  </si>
  <si>
    <t>L2</t>
  </si>
  <si>
    <t>68uH</t>
  </si>
  <si>
    <t>L_1812</t>
  </si>
  <si>
    <t>muRata</t>
  </si>
  <si>
    <t>LQH43CN680K03L</t>
  </si>
  <si>
    <t>81-LQH43CN680K03L</t>
  </si>
  <si>
    <t>L1</t>
  </si>
  <si>
    <t>4.7uH</t>
  </si>
  <si>
    <t>LQH5BPN4R7NT0L</t>
  </si>
  <si>
    <t>81-LQH5BPN4R7NT0L0L</t>
  </si>
  <si>
    <t>R8 R9 R11</t>
  </si>
  <si>
    <t>100k</t>
  </si>
  <si>
    <t>R_0603</t>
  </si>
  <si>
    <t>Vishay</t>
  </si>
  <si>
    <t>RCA0603100KJNEC</t>
  </si>
  <si>
    <t>71-RCA0603100KJNEC</t>
  </si>
  <si>
    <t>R1 R3 R10</t>
  </si>
  <si>
    <t>10KR</t>
  </si>
  <si>
    <t>RC0201FR-0710KL</t>
  </si>
  <si>
    <t>603-RC0201FR-0710KL</t>
  </si>
  <si>
    <t>R4 R2</t>
  </si>
  <si>
    <t>2.2R</t>
  </si>
  <si>
    <t>Yageo</t>
  </si>
  <si>
    <t>AC0603FR-072R2L</t>
  </si>
  <si>
    <t>603-AC0603FR-072R2L</t>
  </si>
  <si>
    <t>R12 R13</t>
  </si>
  <si>
    <t>2.2k</t>
  </si>
  <si>
    <t>ROHM Semiconductor</t>
  </si>
  <si>
    <t>ESR03EZPJ222</t>
  </si>
  <si>
    <t>755-ESR03EZPJ222</t>
  </si>
  <si>
    <t>U1</t>
  </si>
  <si>
    <t>ESP32-WROOM</t>
  </si>
  <si>
    <t>Expressif</t>
  </si>
  <si>
    <t>ESP32-WROOM-32</t>
  </si>
  <si>
    <t>356-ESP-WROOM-32</t>
  </si>
  <si>
    <t>U3</t>
  </si>
  <si>
    <t>KX122-1037</t>
  </si>
  <si>
    <t>LGA16R50P4X4_200X200X100</t>
  </si>
  <si>
    <t>Kionix</t>
  </si>
  <si>
    <t>912-KX122-1037</t>
  </si>
  <si>
    <t>U2</t>
  </si>
  <si>
    <t>XC9141</t>
  </si>
  <si>
    <t>SOT95P280X130-5N</t>
  </si>
  <si>
    <t>Torex</t>
  </si>
  <si>
    <t>XC9141A33CER-G</t>
  </si>
  <si>
    <t>865-XC9141B33DMR-G</t>
  </si>
  <si>
    <t>X1</t>
  </si>
  <si>
    <t>52435-2471</t>
  </si>
  <si>
    <t>MOLEX_52435-2471</t>
  </si>
  <si>
    <t>Molex</t>
  </si>
  <si>
    <t>538-52435-2471</t>
  </si>
  <si>
    <t>X2</t>
  </si>
  <si>
    <t>DNP</t>
  </si>
  <si>
    <t>C3 C4 C6 C7 C8 C9 C10 C11 C12 C13 C16 C18</t>
  </si>
  <si>
    <t>1uF 16v</t>
  </si>
  <si>
    <t>Kemet</t>
  </si>
  <si>
    <t>C0603X105K4RACTU</t>
  </si>
  <si>
    <t>Digikey</t>
  </si>
  <si>
    <t>80-C0603X105K4R</t>
  </si>
  <si>
    <t>J2</t>
  </si>
  <si>
    <t>105162-0001</t>
  </si>
  <si>
    <t>DigiKey</t>
  </si>
  <si>
    <t>538-105162-0001</t>
  </si>
  <si>
    <t>Q2</t>
  </si>
  <si>
    <t>Q_NMOS_GSD</t>
  </si>
  <si>
    <t>SOT-23</t>
  </si>
  <si>
    <t>Diodes</t>
  </si>
  <si>
    <t>DMN601K-7</t>
  </si>
  <si>
    <t>DMN601KDITR-ND</t>
  </si>
  <si>
    <t>C15 C19</t>
  </si>
  <si>
    <t>220uF</t>
  </si>
  <si>
    <t>CP_Elec_6.3x5.7</t>
  </si>
  <si>
    <t>Lelon</t>
  </si>
  <si>
    <t>VZL221M1CTR-0607</t>
  </si>
  <si>
    <t>140-VZL221M1CTR-0607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</si>
</sst>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name val="Arial"/>
    </font>
    <font>
      <color rgb="FF0070BB"/>
      <name val="Arial"/>
    </font>
    <font>
      <color rgb="FF333333"/>
      <name val="Arial"/>
    </font>
    <font>
      <u/>
      <sz val="9.0"/>
      <color rgb="FF002039"/>
      <name val="Arial"/>
    </font>
    <font>
      <u/>
      <color rgb="FF0070BB"/>
      <name val="Arial"/>
    </font>
    <font>
      <sz val="9.0"/>
      <color rgb="FF000000"/>
      <name val="Arial"/>
    </font>
    <font>
      <b/>
      <name val="Arial"/>
    </font>
    <font/>
    <font>
      <u/>
      <sz val="9.0"/>
      <color rgb="FF0000FF"/>
      <name val="Arial"/>
    </font>
    <font>
      <u/>
      <sz val="9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0" xfId="0" applyAlignment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1" numFmtId="10" xfId="0" applyAlignment="1" applyFont="1" applyNumberFormat="1">
      <alignment readingOrder="0" vertical="bottom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3" numFmtId="0" xfId="0" applyAlignment="1" applyFont="1">
      <alignment horizontal="right" vertical="bottom"/>
    </xf>
    <xf borderId="0" fillId="2" fontId="1" numFmtId="0" xfId="0" applyAlignment="1" applyFill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1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3" fontId="1" numFmtId="0" xfId="0" applyAlignment="1" applyFill="1" applyFont="1">
      <alignment vertical="bottom"/>
    </xf>
    <xf borderId="0" fillId="3" fontId="1" numFmtId="0" xfId="0" applyAlignment="1" applyFont="1">
      <alignment horizontal="right" vertical="bottom"/>
    </xf>
    <xf borderId="0" fillId="3" fontId="1" numFmtId="0" xfId="0" applyAlignment="1" applyFont="1">
      <alignment shrinkToFit="0" vertical="bottom" wrapText="0"/>
    </xf>
    <xf borderId="0" fillId="3" fontId="3" numFmtId="0" xfId="0" applyAlignment="1" applyFont="1">
      <alignment shrinkToFit="0" vertical="bottom" wrapText="0"/>
    </xf>
    <xf borderId="0" fillId="3" fontId="7" numFmtId="0" xfId="0" applyAlignment="1" applyFont="1">
      <alignment readingOrder="0" vertical="bottom"/>
    </xf>
    <xf borderId="0" fillId="3" fontId="1" numFmtId="10" xfId="0" applyAlignment="1" applyFont="1" applyNumberFormat="1">
      <alignment readingOrder="0" vertical="bottom"/>
    </xf>
    <xf borderId="0" fillId="3" fontId="3" numFmtId="0" xfId="0" applyAlignment="1" applyFont="1">
      <alignment vertical="bottom"/>
    </xf>
    <xf borderId="0" fillId="3" fontId="3" numFmtId="164" xfId="0" applyAlignment="1" applyFont="1" applyNumberFormat="1">
      <alignment horizontal="right" vertical="bottom"/>
    </xf>
    <xf borderId="0" fillId="3" fontId="1" numFmtId="0" xfId="0" applyAlignment="1" applyFont="1">
      <alignment vertical="bottom"/>
    </xf>
    <xf borderId="0" fillId="3" fontId="8" numFmtId="0" xfId="0" applyFont="1"/>
    <xf borderId="0" fillId="3" fontId="2" numFmtId="0" xfId="0" applyAlignment="1" applyFont="1">
      <alignment vertical="bottom"/>
    </xf>
    <xf borderId="0" fillId="3" fontId="9" numFmtId="0" xfId="0" applyAlignment="1" applyFont="1">
      <alignment readingOrder="0"/>
    </xf>
    <xf borderId="0" fillId="3" fontId="1" numFmtId="0" xfId="0" applyAlignment="1" applyFont="1">
      <alignment readingOrder="0" vertical="bottom"/>
    </xf>
    <xf borderId="0" fillId="3" fontId="10" numFmtId="0" xfId="0" applyAlignment="1" applyFont="1">
      <alignment readingOrder="0" shrinkToFit="0" wrapText="0"/>
    </xf>
    <xf borderId="0" fillId="3" fontId="1" numFmtId="164" xfId="0" applyAlignment="1" applyFont="1" applyNumberFormat="1">
      <alignment horizontal="right" vertical="bottom"/>
    </xf>
    <xf borderId="0" fillId="0" fontId="8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ouser.com/ProductDetail/Yageo/RC0201FR-0710KL?qs=sGAEpiMZZMtlubZbdhIBIP2VeaVQqZMjZYcEYMZnbdE%3d" TargetMode="External"/><Relationship Id="rId2" Type="http://schemas.openxmlformats.org/officeDocument/2006/relationships/hyperlink" Target="https://www.mouser.com/ProductDetail/Yageo/RC0201FR-0710KL?qs=sGAEpiMZZMtlubZbdhIBIP2VeaVQqZMjZYcEYMZnbdE%3d" TargetMode="External"/><Relationship Id="rId3" Type="http://schemas.openxmlformats.org/officeDocument/2006/relationships/hyperlink" Target="https://www.mouser.com/yageo/" TargetMode="External"/><Relationship Id="rId4" Type="http://schemas.openxmlformats.org/officeDocument/2006/relationships/hyperlink" Target="https://www.mouser.com/rohmsemiconductor/" TargetMode="External"/><Relationship Id="rId5" Type="http://schemas.openxmlformats.org/officeDocument/2006/relationships/hyperlink" Target="https://www.mouser.com/kionix/" TargetMode="External"/><Relationship Id="rId6" Type="http://schemas.openxmlformats.org/officeDocument/2006/relationships/hyperlink" Target="https://www.digikey.com/product-detail/en/diodes-incorporated/DMN601K-7/DMN601KDITR-ND/937168" TargetMode="External"/><Relationship Id="rId7" Type="http://schemas.openxmlformats.org/officeDocument/2006/relationships/hyperlink" Target="https://www.digikey.com/product-detail/en/diodes-incorporated/DMN601K-7/DMN601KDITR-ND/937168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71"/>
    <col customWidth="1" min="2" max="2" width="7.14"/>
    <col customWidth="1" min="9" max="9" width="19.14"/>
    <col customWidth="1" min="10" max="10" width="5.71"/>
  </cols>
  <sheetData>
    <row r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3">
        <f>sum(L2:L994)</f>
        <v>3439.005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4" t="s">
        <v>7</v>
      </c>
      <c r="I2" s="1" t="s">
        <v>8</v>
      </c>
      <c r="J2" s="1"/>
      <c r="K2" s="1" t="s">
        <v>9</v>
      </c>
      <c r="L2" s="1" t="s">
        <v>10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1" t="s">
        <v>11</v>
      </c>
      <c r="B3" s="5">
        <v>1.0</v>
      </c>
      <c r="C3" s="1" t="s">
        <v>12</v>
      </c>
      <c r="D3" s="1" t="s">
        <v>13</v>
      </c>
      <c r="E3" s="6" t="s">
        <v>14</v>
      </c>
      <c r="F3" s="7" t="s">
        <v>13</v>
      </c>
      <c r="G3" s="1" t="s">
        <v>15</v>
      </c>
      <c r="H3" s="4">
        <v>0.0</v>
      </c>
      <c r="I3" s="8" t="s">
        <v>13</v>
      </c>
      <c r="J3" s="5">
        <f t="shared" ref="J3:J16" si="1">(B3*300)+((B3*300)*H3)</f>
        <v>300</v>
      </c>
      <c r="K3" s="9">
        <v>0.75</v>
      </c>
      <c r="L3" s="10">
        <f t="shared" ref="L3:L24" si="2">J3*K3</f>
        <v>225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1" t="s">
        <v>16</v>
      </c>
      <c r="B4" s="5">
        <v>3.0</v>
      </c>
      <c r="C4" s="1" t="s">
        <v>17</v>
      </c>
      <c r="D4" s="1" t="s">
        <v>18</v>
      </c>
      <c r="E4" s="1" t="s">
        <v>19</v>
      </c>
      <c r="F4" s="11">
        <v>8.85012106006E11</v>
      </c>
      <c r="G4" s="1" t="s">
        <v>15</v>
      </c>
      <c r="H4" s="4">
        <v>0.15</v>
      </c>
      <c r="I4" s="8" t="s">
        <v>20</v>
      </c>
      <c r="J4" s="5">
        <f t="shared" si="1"/>
        <v>1035</v>
      </c>
      <c r="K4" s="9">
        <v>0.1</v>
      </c>
      <c r="L4" s="10">
        <f t="shared" si="2"/>
        <v>103.5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1" t="s">
        <v>21</v>
      </c>
      <c r="B5" s="5">
        <v>1.0</v>
      </c>
      <c r="C5" s="1" t="s">
        <v>22</v>
      </c>
      <c r="D5" s="1" t="s">
        <v>18</v>
      </c>
      <c r="E5" s="1" t="s">
        <v>23</v>
      </c>
      <c r="F5" s="11">
        <v>8.85012106011E11</v>
      </c>
      <c r="G5" s="1" t="s">
        <v>15</v>
      </c>
      <c r="H5" s="4">
        <v>0.15</v>
      </c>
      <c r="I5" s="8" t="s">
        <v>24</v>
      </c>
      <c r="J5" s="5">
        <f t="shared" si="1"/>
        <v>345</v>
      </c>
      <c r="K5" s="9">
        <v>0.054</v>
      </c>
      <c r="L5" s="10">
        <f t="shared" si="2"/>
        <v>18.63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>
      <c r="A6" s="1" t="s">
        <v>25</v>
      </c>
      <c r="B6" s="5">
        <v>3.0</v>
      </c>
      <c r="C6" s="1" t="s">
        <v>26</v>
      </c>
      <c r="D6" s="1" t="s">
        <v>27</v>
      </c>
      <c r="E6" s="1" t="s">
        <v>28</v>
      </c>
      <c r="F6" s="7" t="s">
        <v>29</v>
      </c>
      <c r="G6" s="1" t="s">
        <v>15</v>
      </c>
      <c r="H6" s="4">
        <v>0.15</v>
      </c>
      <c r="I6" s="7" t="s">
        <v>30</v>
      </c>
      <c r="J6" s="5">
        <f t="shared" si="1"/>
        <v>1035</v>
      </c>
      <c r="K6" s="9">
        <v>0.06</v>
      </c>
      <c r="L6" s="10">
        <f t="shared" si="2"/>
        <v>62.1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>
      <c r="A7" s="1" t="s">
        <v>31</v>
      </c>
      <c r="B7" s="5">
        <v>1.0</v>
      </c>
      <c r="C7" s="1" t="s">
        <v>32</v>
      </c>
      <c r="D7" s="1" t="s">
        <v>33</v>
      </c>
      <c r="E7" s="1" t="s">
        <v>34</v>
      </c>
      <c r="F7" s="7" t="s">
        <v>35</v>
      </c>
      <c r="G7" s="1" t="s">
        <v>15</v>
      </c>
      <c r="H7" s="4">
        <v>0.05</v>
      </c>
      <c r="I7" s="7" t="s">
        <v>36</v>
      </c>
      <c r="J7" s="5">
        <f t="shared" si="1"/>
        <v>315</v>
      </c>
      <c r="K7" s="13">
        <v>0.306</v>
      </c>
      <c r="L7" s="10">
        <f t="shared" si="2"/>
        <v>96.39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1" t="s">
        <v>37</v>
      </c>
      <c r="B8" s="5">
        <v>1.0</v>
      </c>
      <c r="C8" s="1" t="s">
        <v>38</v>
      </c>
      <c r="D8" s="1" t="s">
        <v>33</v>
      </c>
      <c r="E8" s="1" t="s">
        <v>34</v>
      </c>
      <c r="F8" s="7" t="s">
        <v>39</v>
      </c>
      <c r="G8" s="14" t="s">
        <v>15</v>
      </c>
      <c r="H8" s="4">
        <v>0.05</v>
      </c>
      <c r="I8" s="8" t="s">
        <v>40</v>
      </c>
      <c r="J8" s="5">
        <f t="shared" si="1"/>
        <v>315</v>
      </c>
      <c r="K8" s="9">
        <v>0.316</v>
      </c>
      <c r="L8" s="10">
        <f t="shared" si="2"/>
        <v>99.54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1" t="s">
        <v>41</v>
      </c>
      <c r="B9" s="5">
        <v>3.0</v>
      </c>
      <c r="C9" s="1" t="s">
        <v>42</v>
      </c>
      <c r="D9" s="1" t="s">
        <v>43</v>
      </c>
      <c r="E9" s="6" t="s">
        <v>44</v>
      </c>
      <c r="F9" s="7" t="s">
        <v>45</v>
      </c>
      <c r="G9" s="1" t="s">
        <v>15</v>
      </c>
      <c r="H9" s="4">
        <v>0.15</v>
      </c>
      <c r="I9" s="8" t="s">
        <v>46</v>
      </c>
      <c r="J9" s="5">
        <f t="shared" si="1"/>
        <v>1035</v>
      </c>
      <c r="K9" s="15">
        <v>0.006</v>
      </c>
      <c r="L9" s="10">
        <f t="shared" si="2"/>
        <v>6.21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>
      <c r="A10" s="1" t="s">
        <v>47</v>
      </c>
      <c r="B10" s="5">
        <v>3.0</v>
      </c>
      <c r="C10" s="1" t="s">
        <v>48</v>
      </c>
      <c r="D10" s="1" t="s">
        <v>43</v>
      </c>
      <c r="E10" s="6" t="s">
        <v>44</v>
      </c>
      <c r="F10" s="16" t="s">
        <v>49</v>
      </c>
      <c r="G10" s="1" t="s">
        <v>15</v>
      </c>
      <c r="H10" s="4">
        <v>0.15</v>
      </c>
      <c r="I10" s="16" t="s">
        <v>50</v>
      </c>
      <c r="J10" s="5">
        <f t="shared" si="1"/>
        <v>1035</v>
      </c>
      <c r="K10" s="15">
        <v>0.014</v>
      </c>
      <c r="L10" s="10">
        <f t="shared" si="2"/>
        <v>14.49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 t="s">
        <v>51</v>
      </c>
      <c r="B11" s="5">
        <v>2.0</v>
      </c>
      <c r="C11" s="1" t="s">
        <v>52</v>
      </c>
      <c r="D11" s="1" t="s">
        <v>43</v>
      </c>
      <c r="E11" s="17" t="s">
        <v>53</v>
      </c>
      <c r="F11" s="18" t="s">
        <v>54</v>
      </c>
      <c r="G11" s="1" t="s">
        <v>15</v>
      </c>
      <c r="H11" s="4">
        <v>0.15</v>
      </c>
      <c r="I11" s="8" t="s">
        <v>55</v>
      </c>
      <c r="J11" s="5">
        <f t="shared" si="1"/>
        <v>690</v>
      </c>
      <c r="K11" s="3">
        <v>0.006</v>
      </c>
      <c r="L11" s="10">
        <f t="shared" si="2"/>
        <v>4.14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 t="s">
        <v>56</v>
      </c>
      <c r="B12" s="5">
        <v>2.0</v>
      </c>
      <c r="C12" s="1" t="s">
        <v>57</v>
      </c>
      <c r="D12" s="1" t="s">
        <v>43</v>
      </c>
      <c r="E12" s="17" t="s">
        <v>58</v>
      </c>
      <c r="F12" s="7" t="s">
        <v>59</v>
      </c>
      <c r="G12" s="1" t="s">
        <v>15</v>
      </c>
      <c r="H12" s="4">
        <v>0.15</v>
      </c>
      <c r="I12" s="8" t="s">
        <v>60</v>
      </c>
      <c r="J12" s="5">
        <f t="shared" si="1"/>
        <v>690</v>
      </c>
      <c r="K12" s="15">
        <v>0.025</v>
      </c>
      <c r="L12" s="10">
        <f t="shared" si="2"/>
        <v>17.25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 t="s">
        <v>61</v>
      </c>
      <c r="B13" s="5">
        <v>1.0</v>
      </c>
      <c r="C13" s="1" t="s">
        <v>62</v>
      </c>
      <c r="D13" s="1" t="s">
        <v>62</v>
      </c>
      <c r="E13" s="1" t="s">
        <v>63</v>
      </c>
      <c r="F13" s="18" t="s">
        <v>64</v>
      </c>
      <c r="G13" s="1" t="s">
        <v>15</v>
      </c>
      <c r="H13" s="4">
        <v>0.0</v>
      </c>
      <c r="I13" s="7" t="s">
        <v>65</v>
      </c>
      <c r="J13" s="5">
        <f t="shared" si="1"/>
        <v>300</v>
      </c>
      <c r="K13" s="13">
        <v>3.8</v>
      </c>
      <c r="L13" s="10">
        <f t="shared" si="2"/>
        <v>1140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 t="s">
        <v>66</v>
      </c>
      <c r="B14" s="5">
        <v>1.0</v>
      </c>
      <c r="C14" s="1" t="s">
        <v>67</v>
      </c>
      <c r="D14" s="1" t="s">
        <v>68</v>
      </c>
      <c r="E14" s="17" t="s">
        <v>69</v>
      </c>
      <c r="F14" s="7" t="s">
        <v>67</v>
      </c>
      <c r="G14" s="1" t="s">
        <v>15</v>
      </c>
      <c r="H14" s="4">
        <v>0.05</v>
      </c>
      <c r="I14" s="8" t="s">
        <v>70</v>
      </c>
      <c r="J14" s="5">
        <f t="shared" si="1"/>
        <v>315</v>
      </c>
      <c r="K14" s="13">
        <v>0.718</v>
      </c>
      <c r="L14" s="10">
        <f t="shared" si="2"/>
        <v>226.17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 t="s">
        <v>71</v>
      </c>
      <c r="B15" s="5">
        <v>1.0</v>
      </c>
      <c r="C15" s="1" t="s">
        <v>72</v>
      </c>
      <c r="D15" s="1" t="s">
        <v>73</v>
      </c>
      <c r="E15" s="1" t="s">
        <v>74</v>
      </c>
      <c r="F15" s="18" t="s">
        <v>75</v>
      </c>
      <c r="G15" s="1" t="s">
        <v>15</v>
      </c>
      <c r="H15" s="4">
        <v>0.05</v>
      </c>
      <c r="I15" s="8" t="s">
        <v>76</v>
      </c>
      <c r="J15" s="5">
        <f t="shared" si="1"/>
        <v>315</v>
      </c>
      <c r="K15" s="15">
        <v>0.785</v>
      </c>
      <c r="L15" s="10">
        <f t="shared" si="2"/>
        <v>247.275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 t="s">
        <v>77</v>
      </c>
      <c r="B16" s="5">
        <v>1.0</v>
      </c>
      <c r="C16" s="1" t="s">
        <v>78</v>
      </c>
      <c r="D16" s="1" t="s">
        <v>79</v>
      </c>
      <c r="E16" s="6" t="s">
        <v>80</v>
      </c>
      <c r="F16" s="19" t="s">
        <v>78</v>
      </c>
      <c r="G16" s="1" t="s">
        <v>15</v>
      </c>
      <c r="H16" s="4">
        <v>0.05</v>
      </c>
      <c r="I16" s="1" t="s">
        <v>81</v>
      </c>
      <c r="J16" s="5">
        <f t="shared" si="1"/>
        <v>315</v>
      </c>
      <c r="K16" s="10">
        <v>1.21</v>
      </c>
      <c r="L16" s="10">
        <f t="shared" si="2"/>
        <v>381.15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 t="s">
        <v>82</v>
      </c>
      <c r="B17" s="5">
        <v>1.0</v>
      </c>
      <c r="C17" s="1" t="s">
        <v>83</v>
      </c>
      <c r="D17" s="1"/>
      <c r="E17" s="1"/>
      <c r="F17" s="1"/>
      <c r="G17" s="1"/>
      <c r="H17" s="2"/>
      <c r="I17" s="1"/>
      <c r="J17" s="1"/>
      <c r="K17" s="1"/>
      <c r="L17" s="10">
        <f t="shared" si="2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L18" s="10">
        <f t="shared" si="2"/>
        <v>0</v>
      </c>
    </row>
    <row r="19">
      <c r="L19" s="10">
        <f t="shared" si="2"/>
        <v>0</v>
      </c>
    </row>
    <row r="20">
      <c r="L20" s="10">
        <f t="shared" si="2"/>
        <v>0</v>
      </c>
    </row>
    <row r="21">
      <c r="A21" s="20" t="s">
        <v>84</v>
      </c>
      <c r="B21" s="21">
        <v>12.0</v>
      </c>
      <c r="C21" s="20" t="s">
        <v>85</v>
      </c>
      <c r="D21" s="22" t="s">
        <v>18</v>
      </c>
      <c r="E21" s="20" t="s">
        <v>86</v>
      </c>
      <c r="F21" s="23" t="s">
        <v>87</v>
      </c>
      <c r="G21" s="24" t="s">
        <v>88</v>
      </c>
      <c r="H21" s="25">
        <v>0.1</v>
      </c>
      <c r="I21" s="26" t="s">
        <v>89</v>
      </c>
      <c r="J21" s="21">
        <f t="shared" ref="J21:J24" si="3">(B21*300)+((B21*300)*H21)</f>
        <v>3960</v>
      </c>
      <c r="K21" s="27">
        <v>0.12</v>
      </c>
      <c r="L21" s="10">
        <f t="shared" si="2"/>
        <v>475.2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29"/>
      <c r="AA21" s="29"/>
    </row>
    <row r="22">
      <c r="A22" s="20" t="s">
        <v>90</v>
      </c>
      <c r="B22" s="21">
        <v>1.0</v>
      </c>
      <c r="C22" s="20"/>
      <c r="D22" s="22" t="s">
        <v>91</v>
      </c>
      <c r="E22" s="30" t="s">
        <v>80</v>
      </c>
      <c r="F22" s="23" t="s">
        <v>91</v>
      </c>
      <c r="G22" s="24" t="s">
        <v>92</v>
      </c>
      <c r="H22" s="25">
        <v>0.05</v>
      </c>
      <c r="I22" s="26" t="s">
        <v>93</v>
      </c>
      <c r="J22" s="21">
        <f t="shared" si="3"/>
        <v>315</v>
      </c>
      <c r="K22" s="27">
        <v>0.66</v>
      </c>
      <c r="L22" s="10">
        <f t="shared" si="2"/>
        <v>207.9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29"/>
      <c r="AA22" s="29"/>
    </row>
    <row r="23">
      <c r="A23" s="20" t="s">
        <v>94</v>
      </c>
      <c r="B23" s="21">
        <v>1.0</v>
      </c>
      <c r="C23" s="20" t="s">
        <v>95</v>
      </c>
      <c r="D23" s="22" t="s">
        <v>96</v>
      </c>
      <c r="E23" s="20" t="s">
        <v>97</v>
      </c>
      <c r="F23" s="31" t="s">
        <v>98</v>
      </c>
      <c r="G23" s="32" t="s">
        <v>92</v>
      </c>
      <c r="H23" s="25">
        <v>0.1</v>
      </c>
      <c r="I23" s="33" t="s">
        <v>99</v>
      </c>
      <c r="J23" s="21">
        <f t="shared" si="3"/>
        <v>330</v>
      </c>
      <c r="K23" s="27">
        <v>0.124</v>
      </c>
      <c r="L23" s="10">
        <f t="shared" si="2"/>
        <v>40.92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29"/>
      <c r="AA23" s="29"/>
    </row>
    <row r="24">
      <c r="A24" s="28" t="s">
        <v>100</v>
      </c>
      <c r="B24" s="21">
        <v>2.0</v>
      </c>
      <c r="C24" s="28" t="s">
        <v>101</v>
      </c>
      <c r="D24" s="28" t="s">
        <v>102</v>
      </c>
      <c r="E24" s="26" t="s">
        <v>103</v>
      </c>
      <c r="F24" s="22" t="s">
        <v>104</v>
      </c>
      <c r="G24" s="28" t="s">
        <v>15</v>
      </c>
      <c r="H24" s="25">
        <v>0.15</v>
      </c>
      <c r="I24" s="26" t="s">
        <v>105</v>
      </c>
      <c r="J24" s="21">
        <f t="shared" si="3"/>
        <v>690</v>
      </c>
      <c r="K24" s="27">
        <v>0.106</v>
      </c>
      <c r="L24" s="34">
        <f t="shared" si="2"/>
        <v>73.14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29"/>
      <c r="AA24" s="29"/>
    </row>
    <row r="25">
      <c r="A25" s="1"/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>
      <c r="A26" s="1"/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>
      <c r="A28" s="1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>
      <c r="A32" s="1"/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>
      <c r="H993" s="35"/>
    </row>
    <row r="994">
      <c r="H994" s="35"/>
    </row>
  </sheetData>
  <hyperlinks>
    <hyperlink r:id="rId1" ref="F10"/>
    <hyperlink r:id="rId2" ref="I10"/>
    <hyperlink r:id="rId3" ref="E11"/>
    <hyperlink r:id="rId4" ref="E12"/>
    <hyperlink r:id="rId5" ref="E14"/>
    <hyperlink r:id="rId6" ref="F23"/>
    <hyperlink r:id="rId7" ref="I23"/>
  </hyperlinks>
  <drawing r:id="rId8"/>
</worksheet>
</file>